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tabRatio="898" activeTab="0"/>
  </bookViews>
  <sheets>
    <sheet name="бюдж 2018г минимум" sheetId="1" r:id="rId1"/>
  </sheets>
  <definedNames>
    <definedName name="_xlnm.Print_Area" localSheetId="0">'бюдж 2018г минимум'!$A$1:$O$48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<sst xmlns="http://schemas.openxmlformats.org/spreadsheetml/2006/main" count="58" uniqueCount="58">
  <si>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</t>
  </si>
  <si>
    <t>код</t>
  </si>
  <si>
    <t>за год</t>
  </si>
  <si>
    <t>Заработная плата</t>
  </si>
  <si>
    <t>Начисление</t>
  </si>
  <si>
    <t>Услуги связи</t>
  </si>
  <si>
    <t>Транспортные услуги</t>
  </si>
  <si>
    <t>в т.ч.по перевозке угля</t>
  </si>
  <si>
    <t>Коммунальные услуги</t>
  </si>
  <si>
    <t>в т.ч. э/энергия</t>
  </si>
  <si>
    <t>Услуги по содержанию имущества</t>
  </si>
  <si>
    <t>Прочие услуги</t>
  </si>
  <si>
    <t>текущий ремонт оборудования</t>
  </si>
  <si>
    <t>межевание границ зем.участка</t>
  </si>
  <si>
    <t>расходы на автострахование</t>
  </si>
  <si>
    <t>Противопожарные мероприятия</t>
  </si>
  <si>
    <t>в т.ч. Содержание в чистоте помещения</t>
  </si>
  <si>
    <t>другие расходы по сод.имущества</t>
  </si>
  <si>
    <t>Пособие по соц.помощи населению</t>
  </si>
  <si>
    <t>Пенсии,выпл.орг-ми сектора гос.управл.</t>
  </si>
  <si>
    <t>Прочие расходы</t>
  </si>
  <si>
    <t>Налоги</t>
  </si>
  <si>
    <t>Представительские расходы</t>
  </si>
  <si>
    <t>Иные расходы</t>
  </si>
  <si>
    <t>Увеличение стоимости осн.средств</t>
  </si>
  <si>
    <t>Увеличение матер.запасов</t>
  </si>
  <si>
    <t>ГСМ</t>
  </si>
  <si>
    <t>уголь</t>
  </si>
  <si>
    <t>Всего</t>
  </si>
  <si>
    <t>проездные</t>
  </si>
  <si>
    <t>компьютер</t>
  </si>
  <si>
    <t>Глава СП «Алханай»                                       Б.Н.Жамбалов</t>
  </si>
  <si>
    <t>Аренд плата за польз имуществом</t>
  </si>
  <si>
    <t>продукты питания</t>
  </si>
  <si>
    <t xml:space="preserve">оплата отопления </t>
  </si>
  <si>
    <t>проведение инвент. и паспортизация</t>
  </si>
  <si>
    <t>аппаратура</t>
  </si>
  <si>
    <t>МФУ 3в1</t>
  </si>
  <si>
    <r>
      <rPr>
        <b/>
        <sz val="7"/>
        <color indexed="8"/>
        <rFont val="Times New Roman"/>
        <family val="1"/>
      </rPr>
      <t xml:space="preserve">0103 0000021100 121 </t>
    </r>
    <r>
      <rPr>
        <sz val="7"/>
        <color indexed="8"/>
        <rFont val="Times New Roman"/>
        <family val="1"/>
      </rPr>
      <t xml:space="preserve">   </t>
    </r>
    <r>
      <rPr>
        <b/>
        <sz val="7"/>
        <color indexed="8"/>
        <rFont val="Times New Roman"/>
        <family val="1"/>
      </rPr>
      <t xml:space="preserve"> 0103 0000021100 129 </t>
    </r>
    <r>
      <rPr>
        <sz val="7"/>
        <color indexed="8"/>
        <rFont val="Times New Roman"/>
        <family val="1"/>
      </rPr>
      <t xml:space="preserve">      Представительный орган</t>
    </r>
  </si>
  <si>
    <r>
      <rPr>
        <b/>
        <sz val="7"/>
        <color indexed="8"/>
        <rFont val="Times New Roman"/>
        <family val="1"/>
      </rPr>
      <t xml:space="preserve">0102 0000020300 121    0102 0000020300129           </t>
    </r>
    <r>
      <rPr>
        <sz val="7"/>
        <color indexed="8"/>
        <rFont val="Times New Roman"/>
        <family val="1"/>
      </rPr>
      <t xml:space="preserve"> Глава администрации</t>
    </r>
  </si>
  <si>
    <r>
      <rPr>
        <b/>
        <sz val="7"/>
        <color indexed="8"/>
        <rFont val="Times New Roman"/>
        <family val="1"/>
      </rPr>
      <t>0203 0000051180 121   0203 0000051180129</t>
    </r>
    <r>
      <rPr>
        <sz val="7"/>
        <color indexed="8"/>
        <rFont val="Times New Roman"/>
        <family val="1"/>
      </rPr>
      <t xml:space="preserve">                                                                    ВУС</t>
    </r>
  </si>
  <si>
    <r>
      <rPr>
        <b/>
        <sz val="7"/>
        <color indexed="8"/>
        <rFont val="Times New Roman"/>
        <family val="1"/>
      </rPr>
      <t>0104 0000020400 121</t>
    </r>
    <r>
      <rPr>
        <sz val="7"/>
        <color indexed="8"/>
        <rFont val="Times New Roman"/>
        <family val="1"/>
      </rPr>
      <t xml:space="preserve">         </t>
    </r>
    <r>
      <rPr>
        <b/>
        <sz val="7"/>
        <color indexed="8"/>
        <rFont val="Times New Roman"/>
        <family val="1"/>
      </rPr>
      <t xml:space="preserve"> 0104 0000020400 129</t>
    </r>
    <r>
      <rPr>
        <sz val="7"/>
        <color indexed="8"/>
        <rFont val="Times New Roman"/>
        <family val="1"/>
      </rPr>
      <t xml:space="preserve">                 Исполнительный орган</t>
    </r>
  </si>
  <si>
    <r>
      <rPr>
        <b/>
        <sz val="7"/>
        <color indexed="8"/>
        <rFont val="Times New Roman"/>
        <family val="1"/>
      </rPr>
      <t>0309 0000021801 244</t>
    </r>
    <r>
      <rPr>
        <sz val="7"/>
        <color indexed="8"/>
        <rFont val="Times New Roman"/>
        <family val="1"/>
      </rPr>
      <t xml:space="preserve">                                     ГО ЧС</t>
    </r>
  </si>
  <si>
    <r>
      <t xml:space="preserve">0314 0000024700 244                                       </t>
    </r>
    <r>
      <rPr>
        <sz val="7"/>
        <color indexed="8"/>
        <rFont val="Times New Roman"/>
        <family val="1"/>
      </rPr>
      <t xml:space="preserve"> Правоохранительные органы</t>
    </r>
  </si>
  <si>
    <r>
      <rPr>
        <b/>
        <sz val="7"/>
        <color indexed="8"/>
        <rFont val="Times New Roman"/>
        <family val="1"/>
      </rPr>
      <t>0310 0000024799 244</t>
    </r>
    <r>
      <rPr>
        <sz val="7"/>
        <color indexed="8"/>
        <rFont val="Times New Roman"/>
        <family val="1"/>
      </rPr>
      <t xml:space="preserve">                                                       Обеспечение пожарной безопасности</t>
    </r>
  </si>
  <si>
    <r>
      <rPr>
        <b/>
        <sz val="7"/>
        <color indexed="8"/>
        <rFont val="Times New Roman"/>
        <family val="1"/>
      </rPr>
      <t>1001 0000049101 321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Пенсионное обеспечение</t>
    </r>
  </si>
  <si>
    <r>
      <rPr>
        <b/>
        <sz val="7"/>
        <color indexed="8"/>
        <rFont val="Times New Roman"/>
        <family val="1"/>
      </rPr>
      <t>0707 0000043101 111       0707 0000043101 119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Молодежная политика</t>
    </r>
  </si>
  <si>
    <r>
      <rPr>
        <b/>
        <sz val="7"/>
        <color indexed="8"/>
        <rFont val="Times New Roman"/>
        <family val="1"/>
      </rPr>
      <t xml:space="preserve">1003 0000079500 500  </t>
    </r>
    <r>
      <rPr>
        <sz val="7"/>
        <color indexed="8"/>
        <rFont val="Times New Roman"/>
        <family val="1"/>
      </rPr>
      <t xml:space="preserve">                         Обеспечение жильем молодых семей</t>
    </r>
  </si>
  <si>
    <r>
      <rPr>
        <b/>
        <sz val="7"/>
        <color indexed="8"/>
        <rFont val="Times New Roman"/>
        <family val="1"/>
      </rPr>
      <t>0503 0000060005 244</t>
    </r>
    <r>
      <rPr>
        <sz val="7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Благоустройство</t>
    </r>
  </si>
  <si>
    <t>Главный бухгалтер                                         С.Т. Манзаракшаева</t>
  </si>
  <si>
    <t>услуги в обл.инф.технологий(обновление программ)</t>
  </si>
  <si>
    <t>другие услуги(ремонт оргтехники)</t>
  </si>
  <si>
    <t>Прочие выплаты</t>
  </si>
  <si>
    <r>
      <rPr>
        <b/>
        <sz val="7"/>
        <rFont val="Times New Roman"/>
        <family val="1"/>
      </rPr>
      <t>0113 0000092300 111</t>
    </r>
    <r>
      <rPr>
        <sz val="7"/>
        <rFont val="Times New Roman"/>
        <family val="1"/>
      </rPr>
      <t xml:space="preserve">    </t>
    </r>
    <r>
      <rPr>
        <b/>
        <sz val="7"/>
        <rFont val="Times New Roman"/>
        <family val="1"/>
      </rPr>
      <t>0113 0000092300 119</t>
    </r>
    <r>
      <rPr>
        <sz val="7"/>
        <rFont val="Times New Roman"/>
        <family val="1"/>
      </rPr>
      <t xml:space="preserve">       </t>
    </r>
    <r>
      <rPr>
        <b/>
        <sz val="7"/>
        <rFont val="Times New Roman"/>
        <family val="1"/>
      </rPr>
      <t>0113 0000092300 242</t>
    </r>
    <r>
      <rPr>
        <sz val="7"/>
        <rFont val="Times New Roman"/>
        <family val="1"/>
      </rPr>
      <t xml:space="preserve">     </t>
    </r>
    <r>
      <rPr>
        <b/>
        <sz val="7"/>
        <rFont val="Times New Roman"/>
        <family val="1"/>
      </rPr>
      <t>0113 0000092300 244</t>
    </r>
    <r>
      <rPr>
        <sz val="7"/>
        <rFont val="Times New Roman"/>
        <family val="1"/>
      </rPr>
      <t xml:space="preserve">    </t>
    </r>
    <r>
      <rPr>
        <b/>
        <sz val="7"/>
        <rFont val="Times New Roman"/>
        <family val="1"/>
      </rPr>
      <t xml:space="preserve">0113 0000092300 851                  0113 0000092300 852    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 xml:space="preserve">0113 0000092300 853 </t>
    </r>
    <r>
      <rPr>
        <sz val="7"/>
        <rFont val="Times New Roman"/>
        <family val="1"/>
      </rPr>
      <t xml:space="preserve">                                                                                    </t>
    </r>
    <r>
      <rPr>
        <sz val="6"/>
        <rFont val="Times New Roman"/>
        <family val="1"/>
      </rPr>
      <t>Другие общегосударственные вопросы</t>
    </r>
  </si>
  <si>
    <t xml:space="preserve">                        отопление банк зала</t>
  </si>
  <si>
    <t>прочие расх.мат-лы (краска, известь, шины)</t>
  </si>
  <si>
    <t>в т.ч. За публикацию решений в газете Ленинец</t>
  </si>
  <si>
    <t>Свод бюджета СП "Алханай"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</si>
</sst>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16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6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0" fillId="33" borderId="0" xfId="0" applyNumberFormat="1" applyFill="1" applyAlignment="1">
      <alignment/>
    </xf>
    <xf numFmtId="165" fontId="1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165" fontId="10" fillId="0" borderId="0" xfId="0" applyNumberFormat="1" applyFont="1" applyAlignment="1">
      <alignment/>
    </xf>
    <xf numFmtId="165" fontId="6" fillId="34" borderId="10" xfId="0" applyNumberFormat="1" applyFont="1" applyFill="1" applyBorder="1" applyAlignment="1">
      <alignment horizontal="center"/>
    </xf>
    <xf numFmtId="165" fontId="5" fillId="3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46"/>
  <sheetViews>
    <sheetView tabSelected="1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46.00390625" style="0" customWidth="1"/>
    <col min="2" max="2" width="5.140625" style="8" customWidth="1"/>
    <col min="3" max="3" width="11.28125" style="19" customWidth="1"/>
    <col min="4" max="7" width="7.421875" style="19" customWidth="1"/>
    <col min="8" max="10" width="7.421875" style="0" customWidth="1"/>
    <col min="11" max="11" width="19.28125" style="13" customWidth="1"/>
    <col min="12" max="12" width="6.421875" style="0" customWidth="1"/>
    <col min="13" max="13" width="6.421875" style="11" customWidth="1"/>
    <col min="14" max="15" width="6.421875" style="0" customWidth="1"/>
    <col min="16" max="16" width="6.57421875" style="0" customWidth="1"/>
  </cols>
  <sheetData>
    <row r="1" spans="2:13" ht="15">
      <c r="B1" s="56"/>
      <c r="C1" s="60" t="s">
        <v>57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84" customHeight="1">
      <c r="A2" s="3" t="s">
        <v>0</v>
      </c>
      <c r="B2" s="6" t="s">
        <v>1</v>
      </c>
      <c r="C2" s="14" t="s">
        <v>2</v>
      </c>
      <c r="D2" s="20" t="s">
        <v>39</v>
      </c>
      <c r="E2" s="20" t="s">
        <v>38</v>
      </c>
      <c r="F2" s="20" t="s">
        <v>41</v>
      </c>
      <c r="G2" s="20" t="s">
        <v>40</v>
      </c>
      <c r="H2" s="5" t="s">
        <v>42</v>
      </c>
      <c r="I2" s="5" t="s">
        <v>44</v>
      </c>
      <c r="J2" s="25" t="s">
        <v>43</v>
      </c>
      <c r="K2" s="12" t="s">
        <v>53</v>
      </c>
      <c r="L2" s="5" t="s">
        <v>48</v>
      </c>
      <c r="M2" s="10" t="s">
        <v>46</v>
      </c>
      <c r="N2" s="5" t="s">
        <v>45</v>
      </c>
      <c r="O2" s="5" t="s">
        <v>47</v>
      </c>
    </row>
    <row r="3" spans="1:17" ht="17.25" customHeight="1">
      <c r="A3" s="4" t="s">
        <v>28</v>
      </c>
      <c r="B3" s="7"/>
      <c r="C3" s="58">
        <f>SUM(D3:O3)</f>
        <v>5260.362499999999</v>
      </c>
      <c r="D3" s="48">
        <f>D4+D5+D6+D7+D8+D11+D16+D21+D28+D29+D30+D34+D38</f>
        <v>568.1</v>
      </c>
      <c r="E3" s="48">
        <f>E4+E5+E6+E7+E8+E11+E16+E21+E28+E29+E30+E34+E38</f>
        <v>43.6</v>
      </c>
      <c r="F3" s="48">
        <f>F4+F5+F6+F7+F8+F11+F16+F21+F28+F29+F30+F34+F38+F36+F37</f>
        <v>544.5583333333333</v>
      </c>
      <c r="G3" s="48">
        <f>G4+G5+G6+G7+G8+G11+G16+G21+G28+G29+G30+G34+G38</f>
        <v>86.9</v>
      </c>
      <c r="H3" s="34">
        <f>SUM(H4:H38)</f>
        <v>0</v>
      </c>
      <c r="I3" s="34">
        <f>I38</f>
        <v>0</v>
      </c>
      <c r="J3" s="34">
        <f>J38</f>
        <v>0</v>
      </c>
      <c r="K3" s="51">
        <f>K4+K6+K7+K11+K16+K21+K30+K34+K38</f>
        <v>3732.383333333333</v>
      </c>
      <c r="L3" s="49">
        <f>L38</f>
        <v>0</v>
      </c>
      <c r="M3" s="49">
        <f>M4+M5+M6</f>
        <v>116.82083333333334</v>
      </c>
      <c r="N3" s="50">
        <f>N29</f>
        <v>168</v>
      </c>
      <c r="O3" s="49"/>
      <c r="Q3" s="28"/>
    </row>
    <row r="4" spans="1:17" s="24" customFormat="1" ht="11.25" customHeight="1">
      <c r="A4" s="26" t="s">
        <v>3</v>
      </c>
      <c r="B4" s="27">
        <v>211</v>
      </c>
      <c r="C4" s="57">
        <f>SUM(D4:O4)</f>
        <v>1664.2416666666666</v>
      </c>
      <c r="D4" s="37">
        <f>455.3/12*11.5</f>
        <v>436.3291666666667</v>
      </c>
      <c r="E4" s="37"/>
      <c r="F4" s="37">
        <f>428.4/12*11.5</f>
        <v>410.54999999999995</v>
      </c>
      <c r="G4" s="37">
        <v>66.7</v>
      </c>
      <c r="H4" s="37"/>
      <c r="I4" s="37"/>
      <c r="J4" s="37"/>
      <c r="K4" s="38">
        <f>689.7/12*11.5</f>
        <v>660.9625</v>
      </c>
      <c r="L4" s="37"/>
      <c r="M4" s="37">
        <f>93.6/12*11.5</f>
        <v>89.7</v>
      </c>
      <c r="N4" s="37"/>
      <c r="O4" s="35"/>
      <c r="Q4" s="29"/>
    </row>
    <row r="5" spans="1:17" s="24" customFormat="1" ht="11.25" customHeight="1">
      <c r="A5" s="26" t="s">
        <v>52</v>
      </c>
      <c r="B5" s="27">
        <v>212</v>
      </c>
      <c r="C5" s="57">
        <f aca="true" t="shared" si="0" ref="C5:C42">SUM(D5:O5)</f>
        <v>10</v>
      </c>
      <c r="D5" s="37"/>
      <c r="E5" s="37"/>
      <c r="F5" s="37">
        <v>10</v>
      </c>
      <c r="G5" s="37"/>
      <c r="H5" s="37"/>
      <c r="I5" s="37"/>
      <c r="J5" s="37"/>
      <c r="K5" s="38"/>
      <c r="L5" s="37"/>
      <c r="M5" s="37"/>
      <c r="N5" s="37"/>
      <c r="O5" s="35"/>
      <c r="Q5" s="29"/>
    </row>
    <row r="6" spans="1:17" s="24" customFormat="1" ht="12.75" customHeight="1">
      <c r="A6" s="26" t="s">
        <v>4</v>
      </c>
      <c r="B6" s="27">
        <v>213</v>
      </c>
      <c r="C6" s="57">
        <f>SUM(D6:O6)</f>
        <v>502.72083333333336</v>
      </c>
      <c r="D6" s="37">
        <f>137.5/12*11.5</f>
        <v>131.77083333333334</v>
      </c>
      <c r="E6" s="37"/>
      <c r="F6" s="37">
        <f>129.4/12*11.5</f>
        <v>124.00833333333333</v>
      </c>
      <c r="G6" s="37">
        <v>20.2</v>
      </c>
      <c r="H6" s="37"/>
      <c r="I6" s="37"/>
      <c r="J6" s="37"/>
      <c r="K6" s="38">
        <f>208.3/12*11.5</f>
        <v>199.62083333333334</v>
      </c>
      <c r="L6" s="37"/>
      <c r="M6" s="37">
        <f>28.3/12*11.5</f>
        <v>27.120833333333334</v>
      </c>
      <c r="N6" s="37"/>
      <c r="O6" s="35"/>
      <c r="Q6" s="29"/>
    </row>
    <row r="7" spans="1:17" s="9" customFormat="1" ht="12.75" customHeight="1">
      <c r="A7" s="1" t="s">
        <v>5</v>
      </c>
      <c r="B7" s="7">
        <v>221</v>
      </c>
      <c r="C7" s="57">
        <f t="shared" si="0"/>
        <v>45</v>
      </c>
      <c r="D7" s="37"/>
      <c r="E7" s="37"/>
      <c r="F7" s="37"/>
      <c r="G7" s="37"/>
      <c r="H7" s="37"/>
      <c r="I7" s="37"/>
      <c r="J7" s="37"/>
      <c r="K7" s="38">
        <v>45</v>
      </c>
      <c r="L7" s="37"/>
      <c r="M7" s="37"/>
      <c r="N7" s="37"/>
      <c r="O7" s="39"/>
      <c r="Q7" s="30"/>
    </row>
    <row r="8" spans="1:15" s="9" customFormat="1" ht="12" customHeight="1">
      <c r="A8" s="1" t="s">
        <v>6</v>
      </c>
      <c r="B8" s="7">
        <v>222</v>
      </c>
      <c r="C8" s="57">
        <f t="shared" si="0"/>
        <v>0</v>
      </c>
      <c r="D8" s="37"/>
      <c r="E8" s="37"/>
      <c r="F8" s="37"/>
      <c r="G8" s="37"/>
      <c r="H8" s="37"/>
      <c r="I8" s="37"/>
      <c r="J8" s="37"/>
      <c r="K8" s="38"/>
      <c r="L8" s="37"/>
      <c r="M8" s="37"/>
      <c r="N8" s="37"/>
      <c r="O8" s="39"/>
    </row>
    <row r="9" spans="1:15" ht="11.25" customHeight="1">
      <c r="A9" s="2" t="s">
        <v>7</v>
      </c>
      <c r="B9" s="7"/>
      <c r="C9" s="57">
        <f t="shared" si="0"/>
        <v>0</v>
      </c>
      <c r="D9" s="40"/>
      <c r="E9" s="40"/>
      <c r="F9" s="40"/>
      <c r="G9" s="40"/>
      <c r="H9" s="40"/>
      <c r="I9" s="40"/>
      <c r="J9" s="40"/>
      <c r="K9" s="41"/>
      <c r="L9" s="40"/>
      <c r="M9" s="40"/>
      <c r="N9" s="40"/>
      <c r="O9" s="42"/>
    </row>
    <row r="10" spans="1:15" ht="15" customHeight="1">
      <c r="A10" s="2" t="s">
        <v>29</v>
      </c>
      <c r="B10" s="7"/>
      <c r="C10" s="57">
        <f t="shared" si="0"/>
        <v>0</v>
      </c>
      <c r="D10" s="40"/>
      <c r="E10" s="40"/>
      <c r="F10" s="40"/>
      <c r="G10" s="40"/>
      <c r="H10" s="40"/>
      <c r="I10" s="40"/>
      <c r="J10" s="40"/>
      <c r="K10" s="41"/>
      <c r="L10" s="40"/>
      <c r="M10" s="40"/>
      <c r="N10" s="40"/>
      <c r="O10" s="42"/>
    </row>
    <row r="11" spans="1:15" s="9" customFormat="1" ht="11.25" customHeight="1">
      <c r="A11" s="1" t="s">
        <v>8</v>
      </c>
      <c r="B11" s="7">
        <v>223</v>
      </c>
      <c r="C11" s="57">
        <f>SUM(D11:O11)</f>
        <v>2801.8</v>
      </c>
      <c r="D11" s="37"/>
      <c r="E11" s="37"/>
      <c r="F11" s="37"/>
      <c r="G11" s="37"/>
      <c r="H11" s="37"/>
      <c r="I11" s="37"/>
      <c r="J11" s="37"/>
      <c r="K11" s="54">
        <f>SUM(K12:K14)</f>
        <v>2801.8</v>
      </c>
      <c r="L11" s="37"/>
      <c r="M11" s="37"/>
      <c r="N11" s="37"/>
      <c r="O11" s="39"/>
    </row>
    <row r="12" spans="1:15" ht="11.25" customHeight="1">
      <c r="A12" s="2" t="s">
        <v>9</v>
      </c>
      <c r="B12" s="7"/>
      <c r="C12" s="57">
        <f t="shared" si="0"/>
        <v>150</v>
      </c>
      <c r="D12" s="40"/>
      <c r="E12" s="40"/>
      <c r="F12" s="40"/>
      <c r="G12" s="40"/>
      <c r="H12" s="40"/>
      <c r="I12" s="40"/>
      <c r="J12" s="40"/>
      <c r="K12" s="41">
        <v>150</v>
      </c>
      <c r="L12" s="40"/>
      <c r="M12" s="40"/>
      <c r="N12" s="40"/>
      <c r="O12" s="42"/>
    </row>
    <row r="13" spans="1:15" ht="11.25" customHeight="1">
      <c r="A13" s="18" t="s">
        <v>34</v>
      </c>
      <c r="B13" s="7"/>
      <c r="C13" s="57">
        <f>SUM(D13:O13)</f>
        <v>2285.3</v>
      </c>
      <c r="D13" s="43"/>
      <c r="E13" s="43"/>
      <c r="F13" s="43"/>
      <c r="G13" s="43"/>
      <c r="H13" s="42"/>
      <c r="I13" s="42"/>
      <c r="J13" s="42"/>
      <c r="K13" s="52">
        <f>2194.9+90.4</f>
        <v>2285.3</v>
      </c>
      <c r="L13" s="42"/>
      <c r="M13" s="40"/>
      <c r="N13" s="42"/>
      <c r="O13" s="42"/>
    </row>
    <row r="14" spans="1:15" ht="11.25" customHeight="1">
      <c r="A14" s="59" t="s">
        <v>54</v>
      </c>
      <c r="B14" s="7"/>
      <c r="C14" s="57">
        <f>SUM(D14:O14)</f>
        <v>366.5</v>
      </c>
      <c r="D14" s="43"/>
      <c r="E14" s="43"/>
      <c r="F14" s="43"/>
      <c r="G14" s="43"/>
      <c r="H14" s="42"/>
      <c r="I14" s="42"/>
      <c r="J14" s="42"/>
      <c r="K14" s="52">
        <v>366.5</v>
      </c>
      <c r="L14" s="42"/>
      <c r="M14" s="40"/>
      <c r="N14" s="42"/>
      <c r="O14" s="42"/>
    </row>
    <row r="15" spans="1:15" ht="10.5" customHeight="1">
      <c r="A15" s="1" t="s">
        <v>32</v>
      </c>
      <c r="B15" s="7">
        <v>224</v>
      </c>
      <c r="C15" s="57">
        <f t="shared" si="0"/>
        <v>0</v>
      </c>
      <c r="D15" s="43"/>
      <c r="E15" s="43"/>
      <c r="F15" s="43"/>
      <c r="G15" s="43"/>
      <c r="H15" s="42"/>
      <c r="I15" s="42"/>
      <c r="J15" s="42"/>
      <c r="K15" s="44"/>
      <c r="L15" s="42"/>
      <c r="M15" s="40"/>
      <c r="N15" s="42"/>
      <c r="O15" s="42"/>
    </row>
    <row r="16" spans="1:15" s="9" customFormat="1" ht="14.25" customHeight="1">
      <c r="A16" s="1" t="s">
        <v>10</v>
      </c>
      <c r="B16" s="7">
        <v>225</v>
      </c>
      <c r="C16" s="57">
        <f>SUM(D16:O16)</f>
        <v>2</v>
      </c>
      <c r="D16" s="35"/>
      <c r="E16" s="35"/>
      <c r="F16" s="35"/>
      <c r="G16" s="35"/>
      <c r="H16" s="39"/>
      <c r="I16" s="39"/>
      <c r="J16" s="39"/>
      <c r="K16" s="36">
        <f>SUM(K17:K20)</f>
        <v>2</v>
      </c>
      <c r="L16" s="39"/>
      <c r="M16" s="37"/>
      <c r="N16" s="39"/>
      <c r="O16" s="39"/>
    </row>
    <row r="17" spans="1:15" ht="12" customHeight="1">
      <c r="A17" s="2" t="s">
        <v>16</v>
      </c>
      <c r="B17" s="7"/>
      <c r="C17" s="57">
        <f t="shared" si="0"/>
        <v>0</v>
      </c>
      <c r="D17" s="43"/>
      <c r="E17" s="43"/>
      <c r="F17" s="43"/>
      <c r="G17" s="43"/>
      <c r="H17" s="42"/>
      <c r="I17" s="42"/>
      <c r="J17" s="42"/>
      <c r="K17" s="44"/>
      <c r="L17" s="42"/>
      <c r="M17" s="40"/>
      <c r="N17" s="42"/>
      <c r="O17" s="42"/>
    </row>
    <row r="18" spans="1:15" ht="12.75" customHeight="1">
      <c r="A18" s="2" t="s">
        <v>12</v>
      </c>
      <c r="B18" s="7"/>
      <c r="C18" s="57">
        <f t="shared" si="0"/>
        <v>0</v>
      </c>
      <c r="D18" s="43"/>
      <c r="E18" s="43"/>
      <c r="F18" s="43"/>
      <c r="G18" s="43"/>
      <c r="H18" s="42"/>
      <c r="I18" s="42"/>
      <c r="J18" s="42"/>
      <c r="K18" s="44"/>
      <c r="L18" s="42"/>
      <c r="M18" s="40"/>
      <c r="N18" s="42"/>
      <c r="O18" s="42"/>
    </row>
    <row r="19" spans="1:15" ht="13.5" customHeight="1">
      <c r="A19" s="2" t="s">
        <v>15</v>
      </c>
      <c r="B19" s="7"/>
      <c r="C19" s="57">
        <f t="shared" si="0"/>
        <v>0</v>
      </c>
      <c r="D19" s="43"/>
      <c r="E19" s="43"/>
      <c r="F19" s="43"/>
      <c r="G19" s="43"/>
      <c r="H19" s="42"/>
      <c r="I19" s="42"/>
      <c r="J19" s="42"/>
      <c r="K19" s="44"/>
      <c r="L19" s="42"/>
      <c r="M19" s="40"/>
      <c r="N19" s="42"/>
      <c r="O19" s="42"/>
    </row>
    <row r="20" spans="1:15" ht="14.25" customHeight="1">
      <c r="A20" s="2" t="s">
        <v>17</v>
      </c>
      <c r="B20" s="7"/>
      <c r="C20" s="57">
        <f t="shared" si="0"/>
        <v>2</v>
      </c>
      <c r="D20" s="43"/>
      <c r="E20" s="43"/>
      <c r="F20" s="43"/>
      <c r="G20" s="43"/>
      <c r="H20" s="42"/>
      <c r="I20" s="42"/>
      <c r="J20" s="42"/>
      <c r="K20" s="44">
        <v>2</v>
      </c>
      <c r="L20" s="42"/>
      <c r="M20" s="40"/>
      <c r="N20" s="42"/>
      <c r="O20" s="42"/>
    </row>
    <row r="21" spans="1:16" s="23" customFormat="1" ht="12" customHeight="1">
      <c r="A21" s="1" t="s">
        <v>11</v>
      </c>
      <c r="B21" s="7">
        <v>226</v>
      </c>
      <c r="C21" s="57">
        <f>SUM(D21:O21)</f>
        <v>66.6</v>
      </c>
      <c r="D21" s="35"/>
      <c r="E21" s="35">
        <v>43.6</v>
      </c>
      <c r="F21" s="35"/>
      <c r="G21" s="35"/>
      <c r="H21" s="39"/>
      <c r="I21" s="39"/>
      <c r="J21" s="39"/>
      <c r="K21" s="36">
        <f>SUM(K22:K27)</f>
        <v>23</v>
      </c>
      <c r="L21" s="39"/>
      <c r="M21" s="37"/>
      <c r="N21" s="39"/>
      <c r="O21" s="39"/>
      <c r="P21" s="22"/>
    </row>
    <row r="22" spans="1:15" ht="12.75" customHeight="1">
      <c r="A22" s="2" t="s">
        <v>56</v>
      </c>
      <c r="B22" s="7"/>
      <c r="C22" s="57">
        <f t="shared" si="0"/>
        <v>0</v>
      </c>
      <c r="D22" s="43"/>
      <c r="E22" s="43"/>
      <c r="F22" s="43"/>
      <c r="G22" s="43"/>
      <c r="H22" s="42"/>
      <c r="I22" s="42"/>
      <c r="J22" s="42"/>
      <c r="K22" s="44"/>
      <c r="L22" s="42"/>
      <c r="M22" s="40"/>
      <c r="N22" s="42"/>
      <c r="O22" s="42"/>
    </row>
    <row r="23" spans="1:15" ht="11.25" customHeight="1">
      <c r="A23" s="2" t="s">
        <v>13</v>
      </c>
      <c r="B23" s="7"/>
      <c r="C23" s="57">
        <f t="shared" si="0"/>
        <v>0</v>
      </c>
      <c r="D23" s="43"/>
      <c r="E23" s="43"/>
      <c r="F23" s="43"/>
      <c r="G23" s="43"/>
      <c r="H23" s="42"/>
      <c r="I23" s="42"/>
      <c r="J23" s="42"/>
      <c r="K23" s="44"/>
      <c r="L23" s="42"/>
      <c r="M23" s="40"/>
      <c r="N23" s="42"/>
      <c r="O23" s="42"/>
    </row>
    <row r="24" spans="1:15" ht="11.25" customHeight="1">
      <c r="A24" s="2" t="s">
        <v>35</v>
      </c>
      <c r="B24" s="7"/>
      <c r="C24" s="57">
        <f t="shared" si="0"/>
        <v>0</v>
      </c>
      <c r="D24" s="43"/>
      <c r="E24" s="43"/>
      <c r="F24" s="43"/>
      <c r="G24" s="43"/>
      <c r="H24" s="42"/>
      <c r="I24" s="42"/>
      <c r="J24" s="42"/>
      <c r="K24" s="41"/>
      <c r="L24" s="42"/>
      <c r="M24" s="40"/>
      <c r="N24" s="42"/>
      <c r="O24" s="42"/>
    </row>
    <row r="25" spans="1:15" ht="11.25" customHeight="1">
      <c r="A25" s="2" t="s">
        <v>14</v>
      </c>
      <c r="B25" s="7"/>
      <c r="C25" s="57">
        <f t="shared" si="0"/>
        <v>0</v>
      </c>
      <c r="D25" s="43"/>
      <c r="E25" s="43"/>
      <c r="F25" s="43"/>
      <c r="G25" s="43"/>
      <c r="H25" s="42"/>
      <c r="I25" s="42"/>
      <c r="J25" s="42"/>
      <c r="K25" s="44"/>
      <c r="L25" s="42"/>
      <c r="M25" s="40"/>
      <c r="N25" s="42"/>
      <c r="O25" s="42"/>
    </row>
    <row r="26" spans="1:15" ht="12.75" customHeight="1">
      <c r="A26" s="55" t="s">
        <v>50</v>
      </c>
      <c r="B26" s="7"/>
      <c r="C26" s="57">
        <f t="shared" si="0"/>
        <v>20</v>
      </c>
      <c r="D26" s="43"/>
      <c r="E26" s="43"/>
      <c r="F26" s="43"/>
      <c r="G26" s="43"/>
      <c r="H26" s="42"/>
      <c r="I26" s="42"/>
      <c r="J26" s="42"/>
      <c r="K26" s="44">
        <v>20</v>
      </c>
      <c r="L26" s="42"/>
      <c r="M26" s="40"/>
      <c r="N26" s="42"/>
      <c r="O26" s="42"/>
    </row>
    <row r="27" spans="1:15" ht="12.75" customHeight="1">
      <c r="A27" s="2" t="s">
        <v>51</v>
      </c>
      <c r="B27" s="7"/>
      <c r="C27" s="57">
        <f t="shared" si="0"/>
        <v>3</v>
      </c>
      <c r="D27" s="43"/>
      <c r="E27" s="43"/>
      <c r="F27" s="43"/>
      <c r="G27" s="43"/>
      <c r="H27" s="42"/>
      <c r="I27" s="42"/>
      <c r="J27" s="42"/>
      <c r="K27" s="44">
        <v>3</v>
      </c>
      <c r="L27" s="42"/>
      <c r="M27" s="40"/>
      <c r="N27" s="42"/>
      <c r="O27" s="42"/>
    </row>
    <row r="28" spans="1:15" ht="11.25" customHeight="1">
      <c r="A28" s="1" t="s">
        <v>18</v>
      </c>
      <c r="B28" s="7">
        <v>262</v>
      </c>
      <c r="C28" s="57">
        <f t="shared" si="0"/>
        <v>0</v>
      </c>
      <c r="D28" s="43"/>
      <c r="E28" s="43"/>
      <c r="F28" s="43"/>
      <c r="G28" s="43"/>
      <c r="H28" s="42"/>
      <c r="I28" s="42"/>
      <c r="J28" s="42"/>
      <c r="K28" s="44"/>
      <c r="L28" s="42"/>
      <c r="M28" s="40"/>
      <c r="N28" s="42"/>
      <c r="O28" s="39"/>
    </row>
    <row r="29" spans="1:15" ht="15" customHeight="1">
      <c r="A29" s="31" t="s">
        <v>19</v>
      </c>
      <c r="B29" s="7">
        <v>263</v>
      </c>
      <c r="C29" s="57">
        <f t="shared" si="0"/>
        <v>168</v>
      </c>
      <c r="D29" s="43"/>
      <c r="E29" s="43"/>
      <c r="F29" s="43"/>
      <c r="G29" s="43"/>
      <c r="H29" s="42"/>
      <c r="I29" s="42"/>
      <c r="J29" s="42"/>
      <c r="K29" s="44"/>
      <c r="L29" s="42"/>
      <c r="M29" s="40"/>
      <c r="N29" s="45">
        <v>168</v>
      </c>
      <c r="O29" s="42"/>
    </row>
    <row r="30" spans="1:15" s="23" customFormat="1" ht="13.5" customHeight="1">
      <c r="A30" s="1" t="s">
        <v>20</v>
      </c>
      <c r="B30" s="7">
        <v>290</v>
      </c>
      <c r="C30" s="57">
        <f t="shared" si="0"/>
        <v>0</v>
      </c>
      <c r="D30" s="35"/>
      <c r="E30" s="35"/>
      <c r="F30" s="35"/>
      <c r="G30" s="35"/>
      <c r="H30" s="39"/>
      <c r="I30" s="39"/>
      <c r="J30" s="39"/>
      <c r="K30" s="36">
        <f>K31+K33</f>
        <v>0</v>
      </c>
      <c r="L30" s="39"/>
      <c r="M30" s="37"/>
      <c r="N30" s="39"/>
      <c r="O30" s="39"/>
    </row>
    <row r="31" spans="1:15" ht="12" customHeight="1">
      <c r="A31" s="2" t="s">
        <v>21</v>
      </c>
      <c r="B31" s="7"/>
      <c r="C31" s="57">
        <f t="shared" si="0"/>
        <v>0</v>
      </c>
      <c r="D31" s="43"/>
      <c r="E31" s="43"/>
      <c r="F31" s="43"/>
      <c r="G31" s="43"/>
      <c r="H31" s="42"/>
      <c r="I31" s="42"/>
      <c r="J31" s="42"/>
      <c r="K31" s="44"/>
      <c r="L31" s="42"/>
      <c r="M31" s="40"/>
      <c r="N31" s="42"/>
      <c r="O31" s="42"/>
    </row>
    <row r="32" spans="1:15" ht="11.25" customHeight="1">
      <c r="A32" s="2" t="s">
        <v>22</v>
      </c>
      <c r="B32" s="7"/>
      <c r="C32" s="57">
        <f t="shared" si="0"/>
        <v>0</v>
      </c>
      <c r="D32" s="43"/>
      <c r="E32" s="43"/>
      <c r="F32" s="43"/>
      <c r="G32" s="43"/>
      <c r="H32" s="42"/>
      <c r="I32" s="42"/>
      <c r="J32" s="42"/>
      <c r="K32" s="44"/>
      <c r="L32" s="42"/>
      <c r="M32" s="40"/>
      <c r="N32" s="42"/>
      <c r="O32" s="42"/>
    </row>
    <row r="33" spans="1:15" ht="14.25" customHeight="1">
      <c r="A33" s="2" t="s">
        <v>23</v>
      </c>
      <c r="B33" s="7"/>
      <c r="C33" s="57">
        <f t="shared" si="0"/>
        <v>0</v>
      </c>
      <c r="D33" s="43"/>
      <c r="E33" s="43"/>
      <c r="F33" s="43"/>
      <c r="G33" s="43"/>
      <c r="H33" s="42"/>
      <c r="I33" s="42"/>
      <c r="J33" s="42"/>
      <c r="K33" s="44"/>
      <c r="L33" s="42"/>
      <c r="M33" s="40"/>
      <c r="N33" s="42"/>
      <c r="O33" s="42"/>
    </row>
    <row r="34" spans="1:15" s="23" customFormat="1" ht="13.5" customHeight="1">
      <c r="A34" s="1" t="s">
        <v>24</v>
      </c>
      <c r="B34" s="7">
        <v>310</v>
      </c>
      <c r="C34" s="57">
        <f t="shared" si="0"/>
        <v>0</v>
      </c>
      <c r="D34" s="35"/>
      <c r="E34" s="35"/>
      <c r="F34" s="35"/>
      <c r="G34" s="35"/>
      <c r="H34" s="39"/>
      <c r="I34" s="39"/>
      <c r="J34" s="39"/>
      <c r="K34" s="36">
        <f>K36</f>
        <v>0</v>
      </c>
      <c r="L34" s="36"/>
      <c r="M34" s="36"/>
      <c r="N34" s="39"/>
      <c r="O34" s="39"/>
    </row>
    <row r="35" spans="1:15" s="33" customFormat="1" ht="13.5" customHeight="1">
      <c r="A35" s="2" t="s">
        <v>36</v>
      </c>
      <c r="B35" s="32"/>
      <c r="C35" s="57">
        <f t="shared" si="0"/>
        <v>0</v>
      </c>
      <c r="D35" s="43"/>
      <c r="E35" s="43"/>
      <c r="F35" s="43"/>
      <c r="G35" s="43"/>
      <c r="H35" s="42"/>
      <c r="I35" s="42"/>
      <c r="J35" s="42"/>
      <c r="K35" s="44"/>
      <c r="L35" s="44"/>
      <c r="M35" s="44"/>
      <c r="N35" s="47"/>
      <c r="O35" s="47"/>
    </row>
    <row r="36" spans="1:15" s="33" customFormat="1" ht="15">
      <c r="A36" s="2" t="s">
        <v>30</v>
      </c>
      <c r="B36" s="32"/>
      <c r="C36" s="57">
        <f t="shared" si="0"/>
        <v>0</v>
      </c>
      <c r="D36" s="43"/>
      <c r="E36" s="43"/>
      <c r="F36" s="43"/>
      <c r="G36" s="43"/>
      <c r="H36" s="42"/>
      <c r="I36" s="42"/>
      <c r="J36" s="42"/>
      <c r="K36" s="44"/>
      <c r="L36" s="47"/>
      <c r="M36" s="46"/>
      <c r="N36" s="47"/>
      <c r="O36" s="47"/>
    </row>
    <row r="37" spans="1:15" s="33" customFormat="1" ht="12.75" customHeight="1">
      <c r="A37" s="2" t="s">
        <v>37</v>
      </c>
      <c r="B37" s="32"/>
      <c r="C37" s="57">
        <f t="shared" si="0"/>
        <v>0</v>
      </c>
      <c r="D37" s="43"/>
      <c r="E37" s="43"/>
      <c r="F37" s="43"/>
      <c r="G37" s="43"/>
      <c r="H37" s="42"/>
      <c r="I37" s="42"/>
      <c r="J37" s="42"/>
      <c r="K37" s="44"/>
      <c r="L37" s="47"/>
      <c r="M37" s="46"/>
      <c r="N37" s="47"/>
      <c r="O37" s="47"/>
    </row>
    <row r="38" spans="1:15" s="9" customFormat="1" ht="12" customHeight="1">
      <c r="A38" s="1" t="s">
        <v>25</v>
      </c>
      <c r="B38" s="7">
        <v>340</v>
      </c>
      <c r="C38" s="57">
        <f>SUM(D38:O38)</f>
        <v>0</v>
      </c>
      <c r="D38" s="35"/>
      <c r="E38" s="35"/>
      <c r="F38" s="35"/>
      <c r="G38" s="35">
        <f>G39+G41</f>
        <v>0</v>
      </c>
      <c r="H38" s="39">
        <f>H39+H41</f>
        <v>0</v>
      </c>
      <c r="I38" s="39">
        <f>I39</f>
        <v>0</v>
      </c>
      <c r="J38" s="39">
        <f>J39</f>
        <v>0</v>
      </c>
      <c r="K38" s="36">
        <f>SUM(K39:K42)</f>
        <v>0</v>
      </c>
      <c r="L38" s="39">
        <f>L39+L41</f>
        <v>0</v>
      </c>
      <c r="M38" s="37"/>
      <c r="N38" s="39"/>
      <c r="O38" s="39"/>
    </row>
    <row r="39" spans="1:15" ht="12" customHeight="1">
      <c r="A39" s="2" t="s">
        <v>26</v>
      </c>
      <c r="B39" s="7"/>
      <c r="C39" s="57">
        <f>SUM(D39:O39)</f>
        <v>0</v>
      </c>
      <c r="D39" s="43"/>
      <c r="E39" s="43"/>
      <c r="F39" s="43"/>
      <c r="G39" s="43"/>
      <c r="H39" s="42"/>
      <c r="I39" s="42"/>
      <c r="J39" s="42"/>
      <c r="K39" s="44"/>
      <c r="L39" s="42"/>
      <c r="M39" s="40"/>
      <c r="N39" s="42"/>
      <c r="O39" s="42"/>
    </row>
    <row r="40" spans="1:15" ht="12" customHeight="1">
      <c r="A40" s="2" t="s">
        <v>33</v>
      </c>
      <c r="B40" s="7"/>
      <c r="C40" s="57">
        <f t="shared" si="0"/>
        <v>0</v>
      </c>
      <c r="D40" s="43"/>
      <c r="E40" s="43"/>
      <c r="F40" s="43"/>
      <c r="G40" s="43"/>
      <c r="H40" s="42"/>
      <c r="I40" s="42"/>
      <c r="J40" s="42"/>
      <c r="K40" s="44"/>
      <c r="L40" s="42"/>
      <c r="M40" s="40"/>
      <c r="N40" s="42"/>
      <c r="O40" s="42"/>
    </row>
    <row r="41" spans="1:15" ht="13.5" customHeight="1">
      <c r="A41" s="2" t="s">
        <v>55</v>
      </c>
      <c r="B41" s="7"/>
      <c r="C41" s="57">
        <f>SUM(D41:O41)</f>
        <v>0</v>
      </c>
      <c r="D41" s="43"/>
      <c r="E41" s="43"/>
      <c r="F41" s="43"/>
      <c r="G41" s="43"/>
      <c r="H41" s="42"/>
      <c r="I41" s="42"/>
      <c r="J41" s="42"/>
      <c r="K41" s="44"/>
      <c r="L41" s="42"/>
      <c r="M41" s="40"/>
      <c r="N41" s="42"/>
      <c r="O41" s="42"/>
    </row>
    <row r="42" spans="1:15" ht="13.5" customHeight="1">
      <c r="A42" s="2" t="s">
        <v>27</v>
      </c>
      <c r="B42" s="7"/>
      <c r="C42" s="57">
        <f t="shared" si="0"/>
        <v>0</v>
      </c>
      <c r="D42" s="43"/>
      <c r="E42" s="43"/>
      <c r="F42" s="43"/>
      <c r="G42" s="43"/>
      <c r="H42" s="42"/>
      <c r="I42" s="42"/>
      <c r="J42" s="42"/>
      <c r="K42" s="41"/>
      <c r="L42" s="42"/>
      <c r="M42" s="40"/>
      <c r="N42" s="42"/>
      <c r="O42" s="42"/>
    </row>
    <row r="43" ht="21" customHeight="1">
      <c r="C43" s="53"/>
    </row>
    <row r="44" spans="1:13" s="8" customFormat="1" ht="12.75">
      <c r="A44" s="15" t="s">
        <v>31</v>
      </c>
      <c r="C44" s="21"/>
      <c r="D44" s="21"/>
      <c r="E44" s="21"/>
      <c r="F44" s="21"/>
      <c r="G44" s="21"/>
      <c r="K44" s="17"/>
      <c r="M44" s="16"/>
    </row>
    <row r="45" spans="1:13" s="8" customFormat="1" ht="12.75">
      <c r="A45" s="15"/>
      <c r="C45" s="21"/>
      <c r="D45" s="21"/>
      <c r="E45" s="21"/>
      <c r="F45" s="21"/>
      <c r="G45" s="21"/>
      <c r="K45" s="17"/>
      <c r="M45" s="16"/>
    </row>
    <row r="46" spans="1:13" s="8" customFormat="1" ht="12.75">
      <c r="A46" s="15" t="s">
        <v>49</v>
      </c>
      <c r="C46" s="21"/>
      <c r="D46" s="21"/>
      <c r="E46" s="21"/>
      <c r="F46" s="21"/>
      <c r="G46" s="21"/>
      <c r="K46" s="17"/>
      <c r="M46" s="16"/>
    </row>
  </sheetData>
  <sheetProtection/>
  <mergeCells count="1">
    <mergeCell ref="C1:M1"/>
  </mergeCells>
  <printOptions/>
  <pageMargins left="0.7086614173228347" right="0.7086614173228347" top="0.15748031496062992" bottom="0" header="0.3149606299212598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Детский сад "Малыш"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Саяна</dc:creator>
  <cp:keywords/>
  <dc:description/>
  <cp:lastModifiedBy>admin</cp:lastModifiedBy>
  <cp:lastPrinted>2017-12-13T01:06:12Z</cp:lastPrinted>
  <dcterms:created xsi:type="dcterms:W3CDTF">2011-10-18T05:24:13Z</dcterms:created>
  <dcterms:modified xsi:type="dcterms:W3CDTF">2018-01-28T05:33:51Z</dcterms:modified>
  <cp:category/>
  <cp:version/>
  <cp:contentType/>
  <cp:contentStatus/>
</cp:coreProperties>
</file>